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35" windowHeight="793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'Munka1'!$A$1:$U$33</definedName>
  </definedNames>
  <calcPr fullCalcOnLoad="1"/>
</workbook>
</file>

<file path=xl/sharedStrings.xml><?xml version="1.0" encoding="utf-8"?>
<sst xmlns="http://schemas.openxmlformats.org/spreadsheetml/2006/main" count="109" uniqueCount="77">
  <si>
    <t>Budapest Főváros II. ker Önkormányzat</t>
  </si>
  <si>
    <t xml:space="preserve">2012. december 31.állapot szerinti tőzsdei részvény állomány </t>
  </si>
  <si>
    <t>Főkönyvi szám</t>
  </si>
  <si>
    <t>Részvény</t>
  </si>
  <si>
    <t>Elhelyezés</t>
  </si>
  <si>
    <t>Bekerülési érték</t>
  </si>
  <si>
    <t>Címletérték</t>
  </si>
  <si>
    <t>Darabszám</t>
  </si>
  <si>
    <t>Névérték</t>
  </si>
  <si>
    <t>Változás névértékben (eladás/vétel)</t>
  </si>
  <si>
    <t>Bevétel (eladás) Ft</t>
  </si>
  <si>
    <t>Kiadás (vétel) Ft</t>
  </si>
  <si>
    <t>Záró névérték</t>
  </si>
  <si>
    <t>2011. BÉT záró /2012. nyitó</t>
  </si>
  <si>
    <t>2012.   BÉT        záró</t>
  </si>
  <si>
    <t>Változás (%-ban )  2012. évi piaci nyitóhoz képest</t>
  </si>
  <si>
    <t>2012. évi              nyitó  érték</t>
  </si>
  <si>
    <t>2012. évi    PIACI           záró dec.31. állapot szerint</t>
  </si>
  <si>
    <t>Változás         (Ft-ban)     2012.jan.1.-2012.dec.31.(értékvesztés, növekedés)</t>
  </si>
  <si>
    <t>2012. évi záró érték Ft</t>
  </si>
  <si>
    <t>Egy részvényre jutó 2012. évi osztalék (Ft)</t>
  </si>
  <si>
    <t>Osztalék bevétel  2012. évben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</si>
  <si>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</si>
  <si>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</si>
  <si>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</si>
  <si>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</si>
  <si>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</si>
  <si>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</si>
  <si>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</si>
  <si>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</si>
  <si>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</si>
  <si>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</si>
  <si>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</si>
  <si>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</si>
  <si>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</si>
  <si>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</si>
  <si>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</si>
  <si>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</si>
  <si>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</si>
  <si>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</si>
  <si>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</si>
  <si>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</si>
  <si>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ÉMÁSZ</t>
  </si>
  <si>
    <t>RAIFFEISEN Bank Rt.</t>
  </si>
  <si>
    <t>1400</t>
  </si>
  <si>
    <t>MOL</t>
  </si>
  <si>
    <t>Összesen</t>
  </si>
  <si>
    <t>20 % feletti változás nem történt, értékelési tartalék nem változott.</t>
  </si>
  <si>
    <t xml:space="preserve">2012. december 31.állapot szerinti papír alapú tőzsdén nem jegyzett részvény állomány </t>
  </si>
  <si>
    <t>Bekerülési érték eFt</t>
  </si>
  <si>
    <t xml:space="preserve"> Névérték 2012</t>
  </si>
  <si>
    <t xml:space="preserve"> 2012. évi nyitó érték</t>
  </si>
  <si>
    <t>Változás névértékben (eladás/vétel )</t>
  </si>
  <si>
    <t>Saját tőke (2010.)eFt</t>
  </si>
  <si>
    <t>Jegyzett tőke (2010) eFt</t>
  </si>
  <si>
    <t>%              (2010.)</t>
  </si>
  <si>
    <t>Saját tőke (2011.)eFt</t>
  </si>
  <si>
    <t>Jegyzett tőke (2011) eFt</t>
  </si>
  <si>
    <t>%              (2011.)</t>
  </si>
  <si>
    <t>Változás (csökk / növ) %</t>
  </si>
  <si>
    <t>Változás (értékvesztés, növekedés) Ft</t>
  </si>
  <si>
    <t xml:space="preserve">2012 záró érték </t>
  </si>
  <si>
    <t>Osztalék bevétel  2011. évben Ft</t>
  </si>
  <si>
    <t>22.</t>
  </si>
  <si>
    <t>MUNICIPAL</t>
  </si>
  <si>
    <t>Bp. II. Ker. Önkorm.</t>
  </si>
  <si>
    <t>MOGÜRT</t>
  </si>
  <si>
    <t>SZTÁV</t>
  </si>
  <si>
    <t>*II. Ker. Városfejlesztő és Beruházás-szervező Zrt</t>
  </si>
  <si>
    <t>Mindösszesen Ft-ban</t>
  </si>
  <si>
    <t>2012. évi nyitó névérték</t>
  </si>
  <si>
    <t>2012.évi záró névérték</t>
  </si>
  <si>
    <t>2012.évi nyitó  érték</t>
  </si>
  <si>
    <t>2012. évi záró érték</t>
  </si>
  <si>
    <t>Részvény osztalék bevétel 2011.</t>
  </si>
  <si>
    <r>
      <t xml:space="preserve">*Megjegyzés: </t>
    </r>
    <r>
      <rPr>
        <sz val="10"/>
        <rFont val="Arial"/>
        <family val="2"/>
      </rPr>
      <t>A Képviselő-testület 2012-ben a 36/2012. (II.23.), 94/2012 (IV.12) döntésével 546/000 eFt-ot apportként, 234 2012. (VI.26.) döntésével 23 000 eFt pénzbeli tőkeemelést hajtott végre a Városfejlesztő Zrt-nél.</t>
    </r>
  </si>
  <si>
    <t>6. számú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</si>
</sst>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 vertical="center" wrapText="1"/>
    </xf>
    <xf numFmtId="3" fontId="0" fillId="0" borderId="20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4" fontId="0" fillId="0" borderId="16" xfId="0" applyNumberFormat="1" applyFont="1" applyFill="1" applyBorder="1" applyAlignment="1">
      <alignment vertical="center"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3" fontId="1" fillId="0" borderId="37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0" fillId="0" borderId="39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2" fillId="0" borderId="4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tabSelected="1" zoomScalePageLayoutView="0" workbookViewId="0" topLeftCell="I1">
      <selection activeCell="A2" sqref="A2:T2"/>
    </sheetView>
  </sheetViews>
  <sheetFormatPr defaultColWidth="9.140625" defaultRowHeight="12.75"/>
  <cols>
    <col min="1" max="1" width="11.140625" style="1" customWidth="1"/>
    <col min="2" max="2" width="21.7109375" style="1" customWidth="1"/>
    <col min="3" max="3" width="19.7109375" style="1" customWidth="1"/>
    <col min="4" max="4" width="14.140625" style="1" customWidth="1"/>
    <col min="5" max="5" width="13.140625" style="1" customWidth="1"/>
    <col min="6" max="6" width="13.57421875" style="2" customWidth="1"/>
    <col min="7" max="7" width="14.421875" style="2" customWidth="1"/>
    <col min="8" max="8" width="12.421875" style="1" customWidth="1"/>
    <col min="9" max="9" width="13.57421875" style="1" customWidth="1"/>
    <col min="10" max="10" width="12.421875" style="1" customWidth="1"/>
    <col min="11" max="11" width="13.140625" style="1" customWidth="1"/>
    <col min="12" max="12" width="12.57421875" style="1" customWidth="1"/>
    <col min="13" max="13" width="10.7109375" style="1" customWidth="1"/>
    <col min="14" max="14" width="12.140625" style="1" customWidth="1"/>
    <col min="15" max="15" width="13.00390625" style="2" customWidth="1"/>
    <col min="16" max="16" width="14.421875" style="2" customWidth="1"/>
    <col min="17" max="17" width="12.421875" style="1" customWidth="1"/>
    <col min="18" max="18" width="13.28125" style="1" customWidth="1"/>
    <col min="19" max="19" width="12.140625" style="1" customWidth="1"/>
    <col min="20" max="20" width="12.8515625" style="1" customWidth="1"/>
    <col min="21" max="16384" width="9.140625" style="1" customWidth="1"/>
  </cols>
  <sheetData>
    <row r="1" spans="20:21" ht="12.75">
      <c r="T1" s="111" t="s">
        <v>76</v>
      </c>
      <c r="U1" s="111"/>
    </row>
    <row r="2" spans="1:21" ht="12.75">
      <c r="A2" s="108" t="s">
        <v>0</v>
      </c>
      <c r="B2" s="108"/>
      <c r="C2" s="108"/>
      <c r="D2" s="108"/>
      <c r="E2" s="108"/>
      <c r="F2" s="108"/>
      <c r="G2" s="108"/>
      <c r="H2" s="108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3"/>
    </row>
    <row r="3" spans="1:20" ht="12.75">
      <c r="A3" s="108" t="s">
        <v>1</v>
      </c>
      <c r="B3" s="108"/>
      <c r="C3" s="108"/>
      <c r="D3" s="108"/>
      <c r="E3" s="108"/>
      <c r="F3" s="108"/>
      <c r="G3" s="108"/>
      <c r="H3" s="108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</row>
    <row r="4" spans="1:20" ht="12.75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  <c r="N4" s="5"/>
      <c r="O4" s="6"/>
      <c r="P4" s="5"/>
      <c r="Q4" s="5"/>
      <c r="R4" s="5"/>
      <c r="S4" s="5"/>
      <c r="T4" s="5"/>
    </row>
    <row r="5" spans="1:20" ht="13.5" thickBot="1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5" ht="95.25" customHeight="1" thickBot="1">
      <c r="A6" s="7" t="s">
        <v>2</v>
      </c>
      <c r="B6" s="8" t="s">
        <v>3</v>
      </c>
      <c r="C6" s="9" t="s">
        <v>4</v>
      </c>
      <c r="D6" s="10" t="s">
        <v>5</v>
      </c>
      <c r="E6" s="8" t="s">
        <v>6</v>
      </c>
      <c r="F6" s="11" t="s">
        <v>7</v>
      </c>
      <c r="G6" s="12" t="s">
        <v>8</v>
      </c>
      <c r="H6" s="13" t="s">
        <v>9</v>
      </c>
      <c r="I6" s="14" t="s">
        <v>10</v>
      </c>
      <c r="J6" s="14" t="s">
        <v>11</v>
      </c>
      <c r="K6" s="15" t="s">
        <v>12</v>
      </c>
      <c r="L6" s="14" t="s">
        <v>13</v>
      </c>
      <c r="M6" s="14" t="s">
        <v>14</v>
      </c>
      <c r="N6" s="14" t="s">
        <v>15</v>
      </c>
      <c r="O6" s="16" t="s">
        <v>16</v>
      </c>
      <c r="P6" s="17" t="s">
        <v>17</v>
      </c>
      <c r="Q6" s="14" t="s">
        <v>18</v>
      </c>
      <c r="R6" s="18" t="s">
        <v>19</v>
      </c>
      <c r="S6" s="19" t="s">
        <v>20</v>
      </c>
      <c r="T6" s="20" t="s">
        <v>21</v>
      </c>
      <c r="U6" s="21"/>
      <c r="V6" s="21"/>
      <c r="W6" s="21"/>
      <c r="X6" s="21"/>
      <c r="Y6" s="21"/>
    </row>
    <row r="7" spans="1:25" ht="13.5" thickBot="1">
      <c r="A7" s="22" t="s">
        <v>22</v>
      </c>
      <c r="B7" s="8" t="s">
        <v>23</v>
      </c>
      <c r="C7" s="9" t="s">
        <v>24</v>
      </c>
      <c r="D7" s="8" t="s">
        <v>25</v>
      </c>
      <c r="E7" s="8" t="s">
        <v>26</v>
      </c>
      <c r="F7" s="9" t="s">
        <v>27</v>
      </c>
      <c r="G7" s="23" t="s">
        <v>28</v>
      </c>
      <c r="H7" s="24" t="s">
        <v>29</v>
      </c>
      <c r="I7" s="8" t="s">
        <v>30</v>
      </c>
      <c r="J7" s="8" t="s">
        <v>31</v>
      </c>
      <c r="K7" s="9" t="s">
        <v>32</v>
      </c>
      <c r="L7" s="8" t="s">
        <v>33</v>
      </c>
      <c r="M7" s="8" t="s">
        <v>34</v>
      </c>
      <c r="N7" s="8" t="s">
        <v>35</v>
      </c>
      <c r="O7" s="25" t="s">
        <v>36</v>
      </c>
      <c r="P7" s="8" t="s">
        <v>37</v>
      </c>
      <c r="Q7" s="8" t="s">
        <v>38</v>
      </c>
      <c r="R7" s="26" t="s">
        <v>39</v>
      </c>
      <c r="S7" s="22" t="s">
        <v>40</v>
      </c>
      <c r="T7" s="23" t="s">
        <v>41</v>
      </c>
      <c r="U7" s="21"/>
      <c r="V7" s="21"/>
      <c r="W7" s="21"/>
      <c r="X7" s="21"/>
      <c r="Y7" s="21"/>
    </row>
    <row r="8" spans="1:20" ht="25.5" customHeight="1">
      <c r="A8" s="27">
        <v>1711212131</v>
      </c>
      <c r="B8" s="28" t="s">
        <v>42</v>
      </c>
      <c r="C8" s="29" t="s">
        <v>43</v>
      </c>
      <c r="D8" s="30">
        <v>1611000</v>
      </c>
      <c r="E8" s="30">
        <v>10000</v>
      </c>
      <c r="F8" s="31">
        <v>300</v>
      </c>
      <c r="G8" s="32">
        <f>E8*F8</f>
        <v>3000000</v>
      </c>
      <c r="H8" s="33"/>
      <c r="I8" s="30"/>
      <c r="J8" s="28"/>
      <c r="K8" s="31">
        <f>G8+H8</f>
        <v>3000000</v>
      </c>
      <c r="L8" s="30">
        <v>15250</v>
      </c>
      <c r="M8" s="30">
        <v>15100</v>
      </c>
      <c r="N8" s="30">
        <f>M8*100/L8-100</f>
        <v>-0.983606557377044</v>
      </c>
      <c r="O8" s="34">
        <v>4575000</v>
      </c>
      <c r="P8" s="30">
        <f>F8*M8</f>
        <v>4530000</v>
      </c>
      <c r="Q8" s="30">
        <f>P8-O8</f>
        <v>-45000</v>
      </c>
      <c r="R8" s="30">
        <f>O8</f>
        <v>4575000</v>
      </c>
      <c r="S8" s="35" t="s">
        <v>44</v>
      </c>
      <c r="T8" s="32">
        <f>S8*F8</f>
        <v>420000</v>
      </c>
    </row>
    <row r="9" spans="1:20" ht="25.5" customHeight="1" thickBot="1">
      <c r="A9" s="27">
        <v>1711212131</v>
      </c>
      <c r="B9" s="36" t="s">
        <v>45</v>
      </c>
      <c r="C9" s="37" t="s">
        <v>43</v>
      </c>
      <c r="D9" s="38">
        <v>7037000</v>
      </c>
      <c r="E9" s="38">
        <v>1000</v>
      </c>
      <c r="F9" s="39">
        <v>1500</v>
      </c>
      <c r="G9" s="40">
        <f>E9*F9</f>
        <v>1500000</v>
      </c>
      <c r="H9" s="41"/>
      <c r="I9" s="38"/>
      <c r="J9" s="36"/>
      <c r="K9" s="39">
        <f>G9+H9</f>
        <v>1500000</v>
      </c>
      <c r="L9" s="38">
        <v>17725</v>
      </c>
      <c r="M9" s="38">
        <v>19565</v>
      </c>
      <c r="N9" s="38">
        <f>M9*100/L9-100</f>
        <v>10.380818053596613</v>
      </c>
      <c r="O9" s="34">
        <v>26370000</v>
      </c>
      <c r="P9" s="30">
        <f>F9*M9</f>
        <v>29347500</v>
      </c>
      <c r="Q9" s="30">
        <f>P9-O9</f>
        <v>2977500</v>
      </c>
      <c r="R9" s="30">
        <f>O9</f>
        <v>26370000</v>
      </c>
      <c r="S9" s="42">
        <v>0</v>
      </c>
      <c r="T9" s="32"/>
    </row>
    <row r="10" spans="1:20" s="54" customFormat="1" ht="13.5" thickBot="1">
      <c r="A10" s="43" t="s">
        <v>46</v>
      </c>
      <c r="B10" s="44"/>
      <c r="C10" s="45"/>
      <c r="D10" s="46">
        <f>SUM(D8:D9)</f>
        <v>8648000</v>
      </c>
      <c r="E10" s="47"/>
      <c r="F10" s="48"/>
      <c r="G10" s="46">
        <f>SUM(G8:G9)</f>
        <v>4500000</v>
      </c>
      <c r="H10" s="47"/>
      <c r="I10" s="48">
        <f>SUM(I8:I9)</f>
        <v>0</v>
      </c>
      <c r="J10" s="47"/>
      <c r="K10" s="48">
        <f>SUM(K8:K9)</f>
        <v>4500000</v>
      </c>
      <c r="L10" s="49"/>
      <c r="M10" s="49"/>
      <c r="N10" s="50"/>
      <c r="O10" s="51">
        <f>SUM(O8:O9)</f>
        <v>30945000</v>
      </c>
      <c r="P10" s="48">
        <f>SUM(P8:P9)</f>
        <v>33877500</v>
      </c>
      <c r="Q10" s="48"/>
      <c r="R10" s="52">
        <f>SUM(R8:R9)</f>
        <v>30945000</v>
      </c>
      <c r="S10" s="53"/>
      <c r="T10" s="46">
        <f>SUM(T8:T9)</f>
        <v>420000</v>
      </c>
    </row>
    <row r="11" spans="4:19" ht="12.75">
      <c r="D11" s="2"/>
      <c r="E11" s="2"/>
      <c r="K11" s="2"/>
      <c r="L11" s="2"/>
      <c r="M11" s="2"/>
      <c r="N11" s="2"/>
      <c r="R11" s="2"/>
      <c r="S11" s="2"/>
    </row>
    <row r="12" s="112" customFormat="1" ht="12.75">
      <c r="A12" s="112" t="s">
        <v>47</v>
      </c>
    </row>
    <row r="13" spans="4:19" ht="12.75">
      <c r="D13" s="2"/>
      <c r="E13" s="2"/>
      <c r="K13" s="2"/>
      <c r="L13" s="2"/>
      <c r="M13" s="2"/>
      <c r="N13" s="2"/>
      <c r="Q13" s="2"/>
      <c r="R13" s="2"/>
      <c r="S13" s="2"/>
    </row>
    <row r="14" spans="6:19" s="55" customFormat="1" ht="12.75">
      <c r="F14" s="56"/>
      <c r="Q14" s="57"/>
      <c r="R14" s="56"/>
      <c r="S14" s="56"/>
    </row>
    <row r="15" spans="2:20" ht="12.75">
      <c r="B15" s="108" t="s">
        <v>48</v>
      </c>
      <c r="C15" s="108"/>
      <c r="D15" s="108"/>
      <c r="E15" s="108"/>
      <c r="F15" s="108"/>
      <c r="G15" s="108"/>
      <c r="H15" s="108"/>
      <c r="I15" s="108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</row>
    <row r="16" spans="12:19" ht="12.75">
      <c r="L16" s="2"/>
      <c r="M16" s="2"/>
      <c r="N16" s="2"/>
      <c r="S16" s="2"/>
    </row>
    <row r="17" spans="12:19" ht="13.5" thickBot="1">
      <c r="L17" s="2"/>
      <c r="M17" s="2"/>
      <c r="N17" s="2"/>
      <c r="S17" s="2"/>
    </row>
    <row r="18" spans="1:21" ht="67.5" customHeight="1" thickBot="1">
      <c r="A18" s="7" t="s">
        <v>2</v>
      </c>
      <c r="B18" s="8" t="s">
        <v>3</v>
      </c>
      <c r="C18" s="9" t="s">
        <v>4</v>
      </c>
      <c r="D18" s="10" t="s">
        <v>49</v>
      </c>
      <c r="E18" s="58" t="s">
        <v>6</v>
      </c>
      <c r="F18" s="11" t="s">
        <v>7</v>
      </c>
      <c r="G18" s="59" t="s">
        <v>50</v>
      </c>
      <c r="H18" s="60" t="s">
        <v>51</v>
      </c>
      <c r="I18" s="14" t="s">
        <v>52</v>
      </c>
      <c r="J18" s="14" t="s">
        <v>10</v>
      </c>
      <c r="K18" s="14" t="s">
        <v>11</v>
      </c>
      <c r="L18" s="14" t="s">
        <v>53</v>
      </c>
      <c r="M18" s="14" t="s">
        <v>54</v>
      </c>
      <c r="N18" s="14" t="s">
        <v>55</v>
      </c>
      <c r="O18" s="14" t="s">
        <v>56</v>
      </c>
      <c r="P18" s="14" t="s">
        <v>57</v>
      </c>
      <c r="Q18" s="14" t="s">
        <v>58</v>
      </c>
      <c r="R18" s="15" t="s">
        <v>59</v>
      </c>
      <c r="S18" s="15" t="s">
        <v>60</v>
      </c>
      <c r="T18" s="18" t="s">
        <v>61</v>
      </c>
      <c r="U18" s="14" t="s">
        <v>62</v>
      </c>
    </row>
    <row r="19" spans="1:21" ht="13.5" thickBot="1">
      <c r="A19" s="22" t="s">
        <v>22</v>
      </c>
      <c r="B19" s="8" t="s">
        <v>23</v>
      </c>
      <c r="C19" s="9" t="s">
        <v>24</v>
      </c>
      <c r="D19" s="9" t="s">
        <v>25</v>
      </c>
      <c r="E19" s="61" t="s">
        <v>26</v>
      </c>
      <c r="F19" s="62" t="s">
        <v>27</v>
      </c>
      <c r="G19" s="23" t="s">
        <v>28</v>
      </c>
      <c r="H19" s="63"/>
      <c r="I19" s="25" t="s">
        <v>30</v>
      </c>
      <c r="J19" s="25" t="s">
        <v>31</v>
      </c>
      <c r="K19" s="25" t="s">
        <v>32</v>
      </c>
      <c r="L19" s="25" t="s">
        <v>36</v>
      </c>
      <c r="M19" s="25" t="s">
        <v>37</v>
      </c>
      <c r="N19" s="25" t="s">
        <v>38</v>
      </c>
      <c r="O19" s="25" t="s">
        <v>36</v>
      </c>
      <c r="P19" s="25" t="s">
        <v>37</v>
      </c>
      <c r="Q19" s="25" t="s">
        <v>38</v>
      </c>
      <c r="R19" s="25" t="s">
        <v>39</v>
      </c>
      <c r="S19" s="64" t="s">
        <v>40</v>
      </c>
      <c r="T19" s="26" t="s">
        <v>41</v>
      </c>
      <c r="U19" s="25" t="s">
        <v>63</v>
      </c>
    </row>
    <row r="20" spans="1:21" ht="12.75">
      <c r="A20" s="27">
        <v>1711212131</v>
      </c>
      <c r="B20" s="28" t="s">
        <v>64</v>
      </c>
      <c r="C20" s="29" t="s">
        <v>65</v>
      </c>
      <c r="D20" s="31">
        <v>99990000</v>
      </c>
      <c r="E20" s="30">
        <v>10000</v>
      </c>
      <c r="F20" s="65">
        <v>9999</v>
      </c>
      <c r="G20" s="32">
        <f>E20*F20</f>
        <v>99990000</v>
      </c>
      <c r="H20" s="66">
        <v>99990000</v>
      </c>
      <c r="I20" s="30"/>
      <c r="J20" s="30"/>
      <c r="K20" s="30"/>
      <c r="L20" s="30">
        <v>461104</v>
      </c>
      <c r="M20" s="30">
        <v>507000</v>
      </c>
      <c r="N20" s="67">
        <f>L20/M20*100</f>
        <v>90.94753451676529</v>
      </c>
      <c r="O20" s="30">
        <v>427796</v>
      </c>
      <c r="P20" s="30">
        <v>507000</v>
      </c>
      <c r="Q20" s="67">
        <f>O20/P20*100</f>
        <v>84.37790927021696</v>
      </c>
      <c r="R20" s="67">
        <f>Q20-N20</f>
        <v>-6.569625246548327</v>
      </c>
      <c r="S20" s="68"/>
      <c r="T20" s="34">
        <f>H20-S20</f>
        <v>99990000</v>
      </c>
      <c r="U20" s="69"/>
    </row>
    <row r="21" spans="1:21" ht="12.75">
      <c r="A21" s="27">
        <v>1711212131</v>
      </c>
      <c r="B21" s="36" t="s">
        <v>66</v>
      </c>
      <c r="C21" s="29" t="s">
        <v>65</v>
      </c>
      <c r="D21" s="39">
        <v>700000</v>
      </c>
      <c r="E21" s="38">
        <v>1000</v>
      </c>
      <c r="F21" s="70">
        <v>353</v>
      </c>
      <c r="G21" s="40">
        <f>E21*F21</f>
        <v>353000</v>
      </c>
      <c r="H21" s="71">
        <v>353000</v>
      </c>
      <c r="I21" s="38"/>
      <c r="J21" s="38"/>
      <c r="K21" s="38"/>
      <c r="L21" s="38">
        <v>2682650</v>
      </c>
      <c r="M21" s="38">
        <v>1285523</v>
      </c>
      <c r="N21" s="67">
        <f>L21/M21*100</f>
        <v>208.6816027406744</v>
      </c>
      <c r="O21" s="38">
        <v>2598294</v>
      </c>
      <c r="P21" s="38">
        <v>1285523</v>
      </c>
      <c r="Q21" s="67">
        <f>O21/P21*100</f>
        <v>202.1196042388973</v>
      </c>
      <c r="R21" s="67">
        <f>Q21-N21</f>
        <v>-6.561998501777111</v>
      </c>
      <c r="S21" s="72"/>
      <c r="T21" s="34">
        <f>S21+H21</f>
        <v>353000</v>
      </c>
      <c r="U21" s="69"/>
    </row>
    <row r="22" spans="1:21" ht="12.75">
      <c r="A22" s="27">
        <v>1711212131</v>
      </c>
      <c r="B22" s="36" t="s">
        <v>67</v>
      </c>
      <c r="C22" s="29" t="s">
        <v>65</v>
      </c>
      <c r="D22" s="39">
        <v>7200000</v>
      </c>
      <c r="E22" s="38">
        <v>100000</v>
      </c>
      <c r="F22" s="70">
        <v>72</v>
      </c>
      <c r="G22" s="40">
        <f>E22*F22</f>
        <v>7200000</v>
      </c>
      <c r="H22" s="71">
        <v>7200000</v>
      </c>
      <c r="I22" s="38"/>
      <c r="J22" s="38"/>
      <c r="K22" s="38"/>
      <c r="L22" s="38">
        <v>232626</v>
      </c>
      <c r="M22" s="38">
        <v>170000</v>
      </c>
      <c r="N22" s="67">
        <f>L22/M22*100</f>
        <v>136.83882352941177</v>
      </c>
      <c r="O22" s="38">
        <v>244154</v>
      </c>
      <c r="P22" s="38">
        <v>170000</v>
      </c>
      <c r="Q22" s="67">
        <f>O22/P22*100</f>
        <v>143.62</v>
      </c>
      <c r="R22" s="67">
        <f>Q22-N22</f>
        <v>6.781176470588235</v>
      </c>
      <c r="S22" s="68"/>
      <c r="T22" s="34">
        <f>H22-S22</f>
        <v>7200000</v>
      </c>
      <c r="U22" s="69"/>
    </row>
    <row r="23" spans="1:21" ht="39" customHeight="1">
      <c r="A23" s="73">
        <v>1711211111</v>
      </c>
      <c r="B23" s="73" t="s">
        <v>68</v>
      </c>
      <c r="C23" s="73" t="s">
        <v>43</v>
      </c>
      <c r="D23" s="74">
        <f>76000000+470000000+23000000</f>
        <v>569000000</v>
      </c>
      <c r="E23" s="75">
        <v>1000000</v>
      </c>
      <c r="F23" s="75">
        <v>584</v>
      </c>
      <c r="G23" s="76">
        <f>E23*F23</f>
        <v>584000000</v>
      </c>
      <c r="H23" s="75">
        <v>15000000</v>
      </c>
      <c r="I23" s="74">
        <f>76000000+470000000+23000000</f>
        <v>569000000</v>
      </c>
      <c r="J23" s="38"/>
      <c r="K23" s="77">
        <f>23000000+546000000</f>
        <v>569000000</v>
      </c>
      <c r="L23" s="75">
        <v>20810</v>
      </c>
      <c r="M23" s="75">
        <v>15000</v>
      </c>
      <c r="N23" s="78">
        <f>L23/M23*100</f>
        <v>138.73333333333332</v>
      </c>
      <c r="O23" s="75">
        <v>22582</v>
      </c>
      <c r="P23" s="75">
        <v>15000</v>
      </c>
      <c r="Q23" s="78">
        <f>O23/P23*100</f>
        <v>150.54666666666668</v>
      </c>
      <c r="R23" s="78">
        <f>Q23-N23</f>
        <v>11.813333333333361</v>
      </c>
      <c r="S23" s="38"/>
      <c r="T23" s="74">
        <f>H23+I23</f>
        <v>584000000</v>
      </c>
      <c r="U23" s="36"/>
    </row>
    <row r="24" spans="1:21" ht="13.5" thickBot="1">
      <c r="A24" s="79" t="s">
        <v>46</v>
      </c>
      <c r="B24" s="80"/>
      <c r="C24" s="81"/>
      <c r="D24" s="82">
        <f>SUM(D20:D23)</f>
        <v>676890000</v>
      </c>
      <c r="E24" s="83"/>
      <c r="F24" s="84"/>
      <c r="G24" s="85">
        <f>SUM(G20:G23)</f>
        <v>691543000</v>
      </c>
      <c r="H24" s="82">
        <f>SUM(H20:H23)</f>
        <v>122543000</v>
      </c>
      <c r="I24" s="86">
        <f>SUM(I20:I23)</f>
        <v>569000000</v>
      </c>
      <c r="J24" s="84">
        <v>0</v>
      </c>
      <c r="K24" s="87"/>
      <c r="L24" s="82"/>
      <c r="M24" s="82"/>
      <c r="N24" s="82"/>
      <c r="O24" s="82"/>
      <c r="P24" s="82"/>
      <c r="Q24" s="82"/>
      <c r="R24" s="86"/>
      <c r="S24" s="88">
        <f>SUM(S21:S22)</f>
        <v>0</v>
      </c>
      <c r="T24" s="89">
        <f>SUM(T20:T23)</f>
        <v>691543000</v>
      </c>
      <c r="U24" s="90">
        <v>0</v>
      </c>
    </row>
    <row r="25" spans="1:14" ht="12.75">
      <c r="A25" s="91"/>
      <c r="B25" s="91"/>
      <c r="C25" s="91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</row>
    <row r="26" spans="1:20" ht="12.75">
      <c r="A26" s="91" t="s">
        <v>75</v>
      </c>
      <c r="C26" s="93"/>
      <c r="D26" s="93"/>
      <c r="E26" s="93"/>
      <c r="F26" s="93"/>
      <c r="G26" s="93"/>
      <c r="H26" s="57"/>
      <c r="I26" s="94"/>
      <c r="J26" s="93"/>
      <c r="K26" s="93"/>
      <c r="L26" s="93"/>
      <c r="M26" s="93"/>
      <c r="N26" s="93"/>
      <c r="P26" s="95"/>
      <c r="Q26" s="95"/>
      <c r="R26" s="57"/>
      <c r="T26" s="2"/>
    </row>
    <row r="27" spans="1:14" ht="12.75">
      <c r="A27" s="21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</row>
    <row r="28" spans="1:14" ht="12.75">
      <c r="A28" s="57"/>
      <c r="C28" s="93"/>
      <c r="D28" s="93"/>
      <c r="E28" s="93"/>
      <c r="F28" s="93"/>
      <c r="G28" s="94"/>
      <c r="H28" s="93"/>
      <c r="I28" s="93"/>
      <c r="J28" s="93"/>
      <c r="K28" s="93"/>
      <c r="L28" s="93"/>
      <c r="M28" s="93"/>
      <c r="N28" s="93"/>
    </row>
    <row r="29" spans="1:20" ht="12.75">
      <c r="A29" s="57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T29" s="2"/>
    </row>
    <row r="30" spans="2:14" ht="12.75">
      <c r="B30" s="110" t="s">
        <v>69</v>
      </c>
      <c r="C30" s="110"/>
      <c r="D30" s="110"/>
      <c r="E30" s="110"/>
      <c r="F30" s="96"/>
      <c r="G30" s="96"/>
      <c r="H30" s="96"/>
      <c r="I30" s="96"/>
      <c r="J30" s="96"/>
      <c r="K30" s="96"/>
      <c r="L30" s="96"/>
      <c r="M30" s="96"/>
      <c r="N30" s="96"/>
    </row>
    <row r="31" spans="3:14" ht="13.5" thickBot="1"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</row>
    <row r="32" spans="2:14" ht="42" customHeight="1" thickBot="1">
      <c r="B32" s="22" t="s">
        <v>5</v>
      </c>
      <c r="C32" s="14" t="s">
        <v>70</v>
      </c>
      <c r="D32" s="14" t="s">
        <v>71</v>
      </c>
      <c r="E32" s="97" t="s">
        <v>72</v>
      </c>
      <c r="F32" s="98" t="s">
        <v>73</v>
      </c>
      <c r="G32" s="99" t="s">
        <v>74</v>
      </c>
      <c r="H32" s="100"/>
      <c r="L32" s="2"/>
      <c r="M32" s="2"/>
      <c r="N32" s="2"/>
    </row>
    <row r="33" spans="2:14" ht="31.5" customHeight="1" thickBot="1">
      <c r="B33" s="101">
        <f>D24+D10</f>
        <v>685538000</v>
      </c>
      <c r="C33" s="102">
        <f>H24+G10</f>
        <v>127043000</v>
      </c>
      <c r="D33" s="83">
        <f>T24+K10</f>
        <v>696043000</v>
      </c>
      <c r="E33" s="103">
        <f>O10+H24</f>
        <v>153488000</v>
      </c>
      <c r="F33" s="104">
        <f>R10+T24</f>
        <v>722488000</v>
      </c>
      <c r="G33" s="105">
        <f>T10</f>
        <v>420000</v>
      </c>
      <c r="H33" s="6"/>
      <c r="L33" s="2"/>
      <c r="M33" s="2"/>
      <c r="N33" s="2"/>
    </row>
    <row r="34" spans="2:14" ht="12.75">
      <c r="B34" s="2"/>
      <c r="D34" s="2"/>
      <c r="L34" s="2"/>
      <c r="M34" s="2"/>
      <c r="N34" s="2"/>
    </row>
    <row r="35" spans="3:14" ht="12.75">
      <c r="C35" s="2"/>
      <c r="E35" s="2"/>
      <c r="H35" s="2"/>
      <c r="I35" s="2"/>
      <c r="L35" s="2"/>
      <c r="M35" s="2"/>
      <c r="N35" s="2"/>
    </row>
    <row r="36" spans="1:14" ht="12.75">
      <c r="A36"/>
      <c r="E36" s="2"/>
      <c r="L36" s="2"/>
      <c r="M36" s="2"/>
      <c r="N36" s="2"/>
    </row>
    <row r="37" spans="1:14" ht="12.75">
      <c r="A37"/>
      <c r="C37" s="2"/>
      <c r="L37" s="2"/>
      <c r="M37" s="2"/>
      <c r="N37" s="2"/>
    </row>
    <row r="38" spans="1:14" ht="12.75">
      <c r="A38"/>
      <c r="L38" s="2"/>
      <c r="M38" s="2"/>
      <c r="N38" s="2"/>
    </row>
    <row r="39" spans="1:14" ht="12.75">
      <c r="A39"/>
      <c r="L39" s="2"/>
      <c r="M39" s="2"/>
      <c r="N39" s="2"/>
    </row>
    <row r="40" spans="12:14" ht="12.75">
      <c r="L40" s="2"/>
      <c r="M40" s="2"/>
      <c r="N40" s="2"/>
    </row>
    <row r="41" spans="12:14" ht="12.75">
      <c r="L41" s="2"/>
      <c r="M41" s="2"/>
      <c r="N41" s="2"/>
    </row>
    <row r="42" spans="12:14" ht="12.75">
      <c r="L42" s="2"/>
      <c r="M42" s="2"/>
      <c r="N42" s="2"/>
    </row>
    <row r="43" spans="12:14" ht="12.75">
      <c r="L43" s="2"/>
      <c r="M43" s="2"/>
      <c r="N43" s="2"/>
    </row>
    <row r="44" spans="12:14" ht="12.75">
      <c r="L44" s="2"/>
      <c r="M44" s="2"/>
      <c r="N44" s="2"/>
    </row>
    <row r="45" spans="12:14" ht="12.75">
      <c r="L45" s="2"/>
      <c r="M45" s="2"/>
      <c r="N45" s="2"/>
    </row>
    <row r="46" spans="12:14" ht="12.75">
      <c r="L46" s="2"/>
      <c r="M46" s="2"/>
      <c r="N46" s="2"/>
    </row>
    <row r="47" spans="3:14" ht="12.75">
      <c r="C47" s="5"/>
      <c r="L47" s="2"/>
      <c r="M47" s="2"/>
      <c r="N47" s="2"/>
    </row>
    <row r="48" spans="3:14" ht="12.75">
      <c r="C48" s="106"/>
      <c r="L48" s="2"/>
      <c r="M48" s="2"/>
      <c r="N48" s="2"/>
    </row>
    <row r="49" spans="3:14" ht="12.75">
      <c r="C49" s="106"/>
      <c r="L49" s="2"/>
      <c r="M49" s="2"/>
      <c r="N49" s="2"/>
    </row>
    <row r="50" spans="3:14" ht="12.75">
      <c r="C50" s="106"/>
      <c r="L50" s="2"/>
      <c r="M50" s="2"/>
      <c r="N50" s="2"/>
    </row>
    <row r="51" spans="3:14" ht="12.75">
      <c r="C51" s="106"/>
      <c r="L51" s="2"/>
      <c r="M51" s="2"/>
      <c r="N51" s="2"/>
    </row>
    <row r="52" spans="3:14" ht="12.75">
      <c r="C52" s="106"/>
      <c r="D52" s="106"/>
      <c r="L52" s="2"/>
      <c r="M52" s="2"/>
      <c r="N52" s="2"/>
    </row>
    <row r="53" ht="12.75">
      <c r="C53" s="107"/>
    </row>
  </sheetData>
  <sheetProtection/>
  <mergeCells count="6">
    <mergeCell ref="B15:T15"/>
    <mergeCell ref="B30:E30"/>
    <mergeCell ref="T1:U1"/>
    <mergeCell ref="A2:T2"/>
    <mergeCell ref="A3:T3"/>
    <mergeCell ref="A12:IV12"/>
  </mergeCells>
  <printOptions/>
  <pageMargins left="0.75" right="0.75" top="1" bottom="1" header="0.5" footer="0.5"/>
  <pageSetup horizontalDpi="600" verticalDpi="600" orientation="landscape" paperSize="8" scale="46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romvary</dc:creator>
  <cp:keywords/>
  <dc:description/>
  <cp:lastModifiedBy>Rudolfné Romváry Noémi</cp:lastModifiedBy>
  <cp:lastPrinted>2013-03-21T09:54:42Z</cp:lastPrinted>
  <dcterms:created xsi:type="dcterms:W3CDTF">2013-03-06T12:25:07Z</dcterms:created>
  <dcterms:modified xsi:type="dcterms:W3CDTF">2014-01-06T13:29:14Z</dcterms:modified>
  <cp:category/>
  <cp:version/>
  <cp:contentType/>
  <cp:contentStatus/>
</cp:coreProperties>
</file>